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6\1 výzva\"/>
    </mc:Choice>
  </mc:AlternateContent>
  <xr:revisionPtr revIDLastSave="0" documentId="13_ncr:1_{23032949-1836-4A29-932A-7513D29B05E8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T13" i="1"/>
  <c r="P13" i="1"/>
  <c r="T7" i="1" l="1"/>
  <c r="S8" i="1"/>
  <c r="P9" i="1" l="1"/>
  <c r="P10" i="1"/>
  <c r="P11" i="1"/>
  <c r="P12" i="1"/>
  <c r="S9" i="1"/>
  <c r="T9" i="1"/>
  <c r="S10" i="1"/>
  <c r="T10" i="1"/>
  <c r="S11" i="1"/>
  <c r="T11" i="1"/>
  <c r="S12" i="1"/>
  <c r="T12" i="1"/>
  <c r="P7" i="1"/>
  <c r="Q16" i="1" s="1"/>
  <c r="S7" i="1" l="1"/>
  <c r="R16" i="1" s="1"/>
</calcChain>
</file>

<file path=xl/sharedStrings.xml><?xml version="1.0" encoding="utf-8"?>
<sst xmlns="http://schemas.openxmlformats.org/spreadsheetml/2006/main" count="74" uniqueCount="61">
  <si>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</si>
  <si>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</si>
  <si>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</si>
  <si>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</si>
  <si>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</si>
  <si>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</si>
  <si>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</si>
  <si>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</si>
  <si>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</si>
  <si>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</si>
  <si>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</si>
  <si>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</si>
  <si>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</si>
  <si>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</si>
  <si>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30237220-7 - Podložky pod myš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</si>
  <si>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</si>
  <si>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</si>
  <si>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</si>
  <si>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</si>
  <si>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</si>
  <si>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</si>
  <si>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</si>
  <si>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</si>
  <si>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</si>
  <si>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</si>
  <si>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</si>
  <si>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</si>
  <si>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</si>
  <si>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</si>
  <si>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</si>
  <si>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</si>
  <si>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</si>
  <si>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</si>
  <si>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</si>
  <si>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</si>
  <si>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</si>
  <si>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>NE</t>
  </si>
  <si>
    <t xml:space="preserve">Příloha č. 2 Kupní smlouvy - technická specifikace
Výpočetní technika (III.) 016 - 2025 </t>
  </si>
  <si>
    <t>Notebook 15,6''</t>
  </si>
  <si>
    <t>Monitor 24''</t>
  </si>
  <si>
    <t>Kancelářská myš</t>
  </si>
  <si>
    <t>Podložka pod myš</t>
  </si>
  <si>
    <t>Ing. Lucie Brůžková, 
Tel.: 735 715 854</t>
  </si>
  <si>
    <t>Univerzitní 22, 
301 00 Plzeň, 
Fakulta strojní - Děkanát,
místnost UK 214</t>
  </si>
  <si>
    <t>21 dnÍ</t>
  </si>
  <si>
    <t>Operační systém Windows 11, stačí ve verzi HOME, předinstalovaný (nesmí to být licence typu K12 (EDU)).
OS Windows požadujeme z důvodu kompatibility s interními aplikacemi ZČU (Stag, Magion,...).</t>
  </si>
  <si>
    <t>Výkon procesoru v Passmark CPU více než 20 400 bodů, minimálně 12 jader. 
Operační paměť min. 32GB DDR5.  
Displej 15,6'' min. FHD 1920 x 1080, nedotykový, matný. 
Hlavní disk SSD min. 2TB M.2 PCIe NVMe. 
Obsahuje integrovaný bezdrátový adaptér WiFi 802.11ac a BT.  
Porty min.: ethernet RJ45, 2x USB-C (Thunderbolt 4), 2x USB3-A.
Univerzální zvukový port, HDMI. 
Klávesnice CZ podsvícená, numerické klávesy. 
Podpora prostřednictvím internetu umožňuje stahování ovladačů a manuálu z internetu adresně pro konkrétní zadaný typ (sériové číslo) zařízení.  
Webkamera HD min. 1080px.
Záruka 60 měsíců, servis NBD on site.</t>
  </si>
  <si>
    <t>Záruka na zboží 60 měsíců,
servis NBD on site.</t>
  </si>
  <si>
    <t>Dokovací stanice k pol.č. 1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</si>
  <si>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>kompatibilní s pol.č. 1</t>
    </r>
    <r>
      <rPr>
        <sz val="11"/>
        <color theme="1"/>
        <rFont val="Calibri"/>
        <family val="2"/>
        <charset val="238"/>
        <scheme val="minor"/>
      </rPr>
      <t xml:space="preserve"> včetně možnosti napájení i nabíjení přes dokovací stanici. 
Výkon power delivery max. 130W. 
Porty minimálně: Display Port 2x, HDMI, USB-C 2x, USB-A 3x, RJ45. 
Podpora 3 monitorů. 
Součástí balení napájecí adaptér.</t>
    </r>
  </si>
  <si>
    <t>Drátová myš optická.</t>
  </si>
  <si>
    <t>Podložka pod myš ergonomická.</t>
  </si>
  <si>
    <t>Monitor 24'' (23,8''). 
Rozlišení min. Full HD 1920 x 1080, IPS, 
poměr stran 16:9, 
doba odezvy max. 5 ms, 
obnovovací frekvence min. 75Hz,
jas min.  250 cd/m2, 
kontrast 1000:1, 
DisplayPort 1.2, HDMI 1.4, 
nastavitelná výška, pivot, VESA. 
Energetická třída v HDR režimu alespoň D (2021). 
Součástí monitoru USB hub.
Součástí dodávky kabely (napájecí, Display port, HDMI, USB).
Záruka 36 měsíců.</t>
  </si>
  <si>
    <t>Záruka na zboží 36 měsíců.</t>
  </si>
  <si>
    <t>Brýle na virtuální realitu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</si>
  <si>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</si>
  <si>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</si>
  <si>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FW03010025 - Terapeutický rehabilitační robot řízený signály mozku</t>
  </si>
  <si>
    <t>Ing. Pavel Mautner, Ph.D., 
Tel.: 37763 2441</t>
  </si>
  <si>
    <t>Technická 8, 
Fakulta aplikovaných věd - Katedra informatiky a výpočetní techniky,
místnost UN 325</t>
  </si>
  <si>
    <t>Zobrazovací zařízení pro virtuální realitu s uložištěm 256 GB a větším,
rozlišení 4K + infinite dispay min. 2064 x 2208,  
doba provozu alespoň 1,5 hodiny, 
obnovovací frekvence min. 90Hz, 
podpodra Android &amp; 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</si>
</sst>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4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19" xfId="0" applyFont="1" applyFill="1" applyBorder="1" applyAlignment="1" applyProtection="1">
      <alignment horizontal="lef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2" fillId="4" borderId="17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2" fillId="4" borderId="1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2" fillId="4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2" fillId="4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11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23" xfId="0" applyFont="1" applyFill="1" applyBorder="1" applyAlignment="1" applyProtection="1">
      <alignment horizontal="lef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11" fillId="6" borderId="17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1" fillId="6" borderId="20" xfId="0" applyFont="1" applyFill="1" applyBorder="1" applyAlignment="1" applyProtection="1">
      <alignment horizontal="center" vertical="center" wrapText="1"/>
    </xf>
    <xf numFmtId="0" fontId="11" fillId="6" borderId="15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J1" zoomScaleNormal="100" workbookViewId="0">
      <selection activeCell="R7" sqref="R7:R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91" customWidth="1"/>
    <col min="5" max="5" width="10.5703125" style="20" customWidth="1"/>
    <col min="6" max="6" width="106.28515625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34.5703125" style="1" customWidth="1"/>
    <col min="12" max="12" width="28.5703125" style="1" customWidth="1"/>
    <col min="13" max="13" width="25.28515625" style="1" customWidth="1"/>
    <col min="14" max="14" width="33.42578125" style="4" customWidth="1"/>
    <col min="15" max="15" width="27.28515625" style="4" customWidth="1"/>
    <col min="16" max="16" width="20.42578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46.85546875" style="15" customWidth="1"/>
    <col min="23" max="16384" width="9.140625" style="1"/>
  </cols>
  <sheetData>
    <row r="1" spans="1:22" ht="40.9" customHeight="1" x14ac:dyDescent="0.25">
      <c r="B1" s="125" t="s">
        <v>37</v>
      </c>
      <c r="C1" s="126"/>
      <c r="D1" s="126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127" t="s">
        <v>2</v>
      </c>
      <c r="H5" s="128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16</v>
      </c>
      <c r="D6" s="25" t="s">
        <v>4</v>
      </c>
      <c r="E6" s="25" t="s">
        <v>17</v>
      </c>
      <c r="F6" s="25" t="s">
        <v>18</v>
      </c>
      <c r="G6" s="26" t="s">
        <v>33</v>
      </c>
      <c r="H6" s="26" t="s">
        <v>27</v>
      </c>
      <c r="I6" s="27" t="s">
        <v>19</v>
      </c>
      <c r="J6" s="25" t="s">
        <v>20</v>
      </c>
      <c r="K6" s="25" t="s">
        <v>56</v>
      </c>
      <c r="L6" s="28" t="s">
        <v>21</v>
      </c>
      <c r="M6" s="29" t="s">
        <v>22</v>
      </c>
      <c r="N6" s="28" t="s">
        <v>23</v>
      </c>
      <c r="O6" s="25" t="s">
        <v>31</v>
      </c>
      <c r="P6" s="28" t="s">
        <v>24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25</v>
      </c>
      <c r="V6" s="28" t="s">
        <v>26</v>
      </c>
    </row>
    <row r="7" spans="1:22" ht="201" customHeight="1" thickTop="1" x14ac:dyDescent="0.25">
      <c r="A7" s="32"/>
      <c r="B7" s="105">
        <v>1</v>
      </c>
      <c r="C7" s="107" t="s">
        <v>38</v>
      </c>
      <c r="D7" s="109">
        <v>1</v>
      </c>
      <c r="E7" s="111" t="s">
        <v>30</v>
      </c>
      <c r="F7" s="33" t="s">
        <v>46</v>
      </c>
      <c r="G7" s="93"/>
      <c r="H7" s="93"/>
      <c r="I7" s="138" t="s">
        <v>34</v>
      </c>
      <c r="J7" s="140" t="s">
        <v>36</v>
      </c>
      <c r="K7" s="107"/>
      <c r="L7" s="113" t="s">
        <v>47</v>
      </c>
      <c r="M7" s="143" t="s">
        <v>42</v>
      </c>
      <c r="N7" s="143" t="s">
        <v>43</v>
      </c>
      <c r="O7" s="146" t="s">
        <v>44</v>
      </c>
      <c r="P7" s="115">
        <f>D7*Q7</f>
        <v>28000</v>
      </c>
      <c r="Q7" s="117">
        <v>28000</v>
      </c>
      <c r="R7" s="98"/>
      <c r="S7" s="34">
        <f>D7*R7</f>
        <v>0</v>
      </c>
      <c r="T7" s="119" t="str">
        <f>IF(ISNUMBER(R7+R8), IF(R7+R8&gt;Q7,"NEVYHOVUJE","VYHOVUJE")," ")</f>
        <v>VYHOVUJE</v>
      </c>
      <c r="U7" s="103"/>
      <c r="V7" s="121" t="s">
        <v>11</v>
      </c>
    </row>
    <row r="8" spans="1:22" ht="65.25" customHeight="1" x14ac:dyDescent="0.25">
      <c r="A8" s="32"/>
      <c r="B8" s="106"/>
      <c r="C8" s="108"/>
      <c r="D8" s="110"/>
      <c r="E8" s="112"/>
      <c r="F8" s="35" t="s">
        <v>45</v>
      </c>
      <c r="G8" s="94"/>
      <c r="H8" s="36" t="s">
        <v>36</v>
      </c>
      <c r="I8" s="139"/>
      <c r="J8" s="141"/>
      <c r="K8" s="142"/>
      <c r="L8" s="114"/>
      <c r="M8" s="144"/>
      <c r="N8" s="144"/>
      <c r="O8" s="147"/>
      <c r="P8" s="116"/>
      <c r="Q8" s="118"/>
      <c r="R8" s="99"/>
      <c r="S8" s="37">
        <f>D7*R8</f>
        <v>0</v>
      </c>
      <c r="T8" s="120"/>
      <c r="U8" s="104"/>
      <c r="V8" s="122"/>
    </row>
    <row r="9" spans="1:22" ht="210" customHeight="1" x14ac:dyDescent="0.25">
      <c r="A9" s="32"/>
      <c r="B9" s="38">
        <v>2</v>
      </c>
      <c r="C9" s="39" t="s">
        <v>39</v>
      </c>
      <c r="D9" s="40">
        <v>1</v>
      </c>
      <c r="E9" s="41" t="s">
        <v>30</v>
      </c>
      <c r="F9" s="42" t="s">
        <v>52</v>
      </c>
      <c r="G9" s="95"/>
      <c r="H9" s="95"/>
      <c r="I9" s="139"/>
      <c r="J9" s="141"/>
      <c r="K9" s="142"/>
      <c r="L9" s="44" t="s">
        <v>53</v>
      </c>
      <c r="M9" s="145"/>
      <c r="N9" s="145"/>
      <c r="O9" s="147"/>
      <c r="P9" s="45">
        <f>D9*Q9</f>
        <v>3900</v>
      </c>
      <c r="Q9" s="46">
        <v>3900</v>
      </c>
      <c r="R9" s="100"/>
      <c r="S9" s="47">
        <f>D9*R9</f>
        <v>0</v>
      </c>
      <c r="T9" s="48" t="str">
        <f t="shared" ref="T9:T12" si="0">IF(ISNUMBER(R9), IF(R9&gt;Q9,"NEVYHOVUJE","VYHOVUJE")," ")</f>
        <v xml:space="preserve"> </v>
      </c>
      <c r="U9" s="104"/>
      <c r="V9" s="49" t="s">
        <v>12</v>
      </c>
    </row>
    <row r="10" spans="1:22" ht="101.25" customHeight="1" x14ac:dyDescent="0.25">
      <c r="A10" s="32"/>
      <c r="B10" s="38">
        <v>3</v>
      </c>
      <c r="C10" s="50" t="s">
        <v>48</v>
      </c>
      <c r="D10" s="40">
        <v>1</v>
      </c>
      <c r="E10" s="41" t="s">
        <v>30</v>
      </c>
      <c r="F10" s="42" t="s">
        <v>49</v>
      </c>
      <c r="G10" s="95"/>
      <c r="H10" s="43" t="s">
        <v>36</v>
      </c>
      <c r="I10" s="139"/>
      <c r="J10" s="141"/>
      <c r="K10" s="142"/>
      <c r="L10" s="123"/>
      <c r="M10" s="145"/>
      <c r="N10" s="145"/>
      <c r="O10" s="147"/>
      <c r="P10" s="45">
        <f>D10*Q10</f>
        <v>3300</v>
      </c>
      <c r="Q10" s="46">
        <v>3300</v>
      </c>
      <c r="R10" s="100"/>
      <c r="S10" s="47">
        <f>D10*R10</f>
        <v>0</v>
      </c>
      <c r="T10" s="48" t="str">
        <f t="shared" si="0"/>
        <v xml:space="preserve"> </v>
      </c>
      <c r="U10" s="104"/>
      <c r="V10" s="49" t="s">
        <v>13</v>
      </c>
    </row>
    <row r="11" spans="1:22" ht="33" customHeight="1" x14ac:dyDescent="0.25">
      <c r="A11" s="32"/>
      <c r="B11" s="38">
        <v>4</v>
      </c>
      <c r="C11" s="39" t="s">
        <v>40</v>
      </c>
      <c r="D11" s="40">
        <v>1</v>
      </c>
      <c r="E11" s="41" t="s">
        <v>30</v>
      </c>
      <c r="F11" s="42" t="s">
        <v>50</v>
      </c>
      <c r="G11" s="95"/>
      <c r="H11" s="43" t="s">
        <v>36</v>
      </c>
      <c r="I11" s="139"/>
      <c r="J11" s="141"/>
      <c r="K11" s="142"/>
      <c r="L11" s="124"/>
      <c r="M11" s="145"/>
      <c r="N11" s="145"/>
      <c r="O11" s="147"/>
      <c r="P11" s="45">
        <f>D11*Q11</f>
        <v>300</v>
      </c>
      <c r="Q11" s="46">
        <v>300</v>
      </c>
      <c r="R11" s="100"/>
      <c r="S11" s="47">
        <f>D11*R11</f>
        <v>0</v>
      </c>
      <c r="T11" s="48" t="str">
        <f t="shared" si="0"/>
        <v xml:space="preserve"> </v>
      </c>
      <c r="U11" s="104"/>
      <c r="V11" s="49" t="s">
        <v>15</v>
      </c>
    </row>
    <row r="12" spans="1:22" ht="33" customHeight="1" thickBot="1" x14ac:dyDescent="0.3">
      <c r="A12" s="32"/>
      <c r="B12" s="51">
        <v>5</v>
      </c>
      <c r="C12" s="52" t="s">
        <v>41</v>
      </c>
      <c r="D12" s="53">
        <v>2</v>
      </c>
      <c r="E12" s="54" t="s">
        <v>30</v>
      </c>
      <c r="F12" s="55" t="s">
        <v>51</v>
      </c>
      <c r="G12" s="96"/>
      <c r="H12" s="56" t="s">
        <v>36</v>
      </c>
      <c r="I12" s="139"/>
      <c r="J12" s="141"/>
      <c r="K12" s="142"/>
      <c r="L12" s="124"/>
      <c r="M12" s="145"/>
      <c r="N12" s="145"/>
      <c r="O12" s="147"/>
      <c r="P12" s="57">
        <f>D12*Q12</f>
        <v>400</v>
      </c>
      <c r="Q12" s="58">
        <v>200</v>
      </c>
      <c r="R12" s="101"/>
      <c r="S12" s="59">
        <f>D12*R12</f>
        <v>0</v>
      </c>
      <c r="T12" s="60" t="str">
        <f t="shared" si="0"/>
        <v xml:space="preserve"> </v>
      </c>
      <c r="U12" s="104"/>
      <c r="V12" s="61" t="s">
        <v>14</v>
      </c>
    </row>
    <row r="13" spans="1:22" ht="129" customHeight="1" thickBot="1" x14ac:dyDescent="0.3">
      <c r="A13" s="32"/>
      <c r="B13" s="62">
        <v>6</v>
      </c>
      <c r="C13" s="63" t="s">
        <v>54</v>
      </c>
      <c r="D13" s="64">
        <v>1</v>
      </c>
      <c r="E13" s="65" t="s">
        <v>30</v>
      </c>
      <c r="F13" s="66" t="s">
        <v>60</v>
      </c>
      <c r="G13" s="97"/>
      <c r="H13" s="67" t="s">
        <v>36</v>
      </c>
      <c r="I13" s="63" t="s">
        <v>34</v>
      </c>
      <c r="J13" s="68" t="s">
        <v>55</v>
      </c>
      <c r="K13" s="69" t="s">
        <v>57</v>
      </c>
      <c r="L13" s="70"/>
      <c r="M13" s="71" t="s">
        <v>58</v>
      </c>
      <c r="N13" s="71" t="s">
        <v>59</v>
      </c>
      <c r="O13" s="72" t="s">
        <v>35</v>
      </c>
      <c r="P13" s="73">
        <f>D13*Q13</f>
        <v>15000</v>
      </c>
      <c r="Q13" s="74">
        <v>15000</v>
      </c>
      <c r="R13" s="102"/>
      <c r="S13" s="75">
        <f>D13*R13</f>
        <v>0</v>
      </c>
      <c r="T13" s="76" t="str">
        <f t="shared" ref="T13" si="1">IF(ISNUMBER(R13), IF(R13&gt;Q13,"NEVYHOVUJE","VYHOVUJE")," ")</f>
        <v xml:space="preserve"> </v>
      </c>
      <c r="U13" s="77"/>
      <c r="V13" s="78" t="s">
        <v>13</v>
      </c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  <c r="V14" s="79"/>
    </row>
    <row r="15" spans="1:22" ht="51.75" customHeight="1" thickTop="1" thickBot="1" x14ac:dyDescent="0.3">
      <c r="B15" s="136" t="s">
        <v>29</v>
      </c>
      <c r="C15" s="136"/>
      <c r="D15" s="136"/>
      <c r="E15" s="136"/>
      <c r="F15" s="136"/>
      <c r="G15" s="136"/>
      <c r="H15" s="80"/>
      <c r="I15" s="80"/>
      <c r="J15" s="81"/>
      <c r="K15" s="81"/>
      <c r="L15" s="23"/>
      <c r="M15" s="23"/>
      <c r="N15" s="23"/>
      <c r="O15" s="82"/>
      <c r="P15" s="82"/>
      <c r="Q15" s="83" t="s">
        <v>9</v>
      </c>
      <c r="R15" s="133" t="s">
        <v>10</v>
      </c>
      <c r="S15" s="134"/>
      <c r="T15" s="135"/>
      <c r="U15" s="84"/>
      <c r="V15" s="85"/>
    </row>
    <row r="16" spans="1:22" ht="50.45" customHeight="1" thickTop="1" thickBot="1" x14ac:dyDescent="0.3">
      <c r="B16" s="137" t="s">
        <v>28</v>
      </c>
      <c r="C16" s="137"/>
      <c r="D16" s="137"/>
      <c r="E16" s="137"/>
      <c r="F16" s="137"/>
      <c r="G16" s="137"/>
      <c r="H16" s="137"/>
      <c r="I16" s="86"/>
      <c r="L16" s="5"/>
      <c r="M16" s="5"/>
      <c r="N16" s="5"/>
      <c r="O16" s="87"/>
      <c r="P16" s="87"/>
      <c r="Q16" s="88">
        <f>SUM(P7:P13)</f>
        <v>50900</v>
      </c>
      <c r="R16" s="130">
        <f>SUM(S7:S13)</f>
        <v>0</v>
      </c>
      <c r="S16" s="131"/>
      <c r="T16" s="132"/>
    </row>
    <row r="17" spans="2:19" ht="15.75" thickTop="1" x14ac:dyDescent="0.25">
      <c r="B17" s="129" t="s">
        <v>32</v>
      </c>
      <c r="C17" s="129"/>
      <c r="D17" s="129"/>
      <c r="E17" s="129"/>
      <c r="F17" s="129"/>
      <c r="G17" s="129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2:19" x14ac:dyDescent="0.25">
      <c r="B18" s="89"/>
      <c r="C18" s="89"/>
      <c r="D18" s="89"/>
      <c r="E18" s="89"/>
      <c r="F18" s="89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2:19" x14ac:dyDescent="0.25">
      <c r="B19" s="89"/>
      <c r="C19" s="89"/>
      <c r="D19" s="89"/>
      <c r="E19" s="89"/>
      <c r="F19" s="89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2:19" x14ac:dyDescent="0.25">
      <c r="B20" s="89"/>
      <c r="C20" s="89"/>
      <c r="D20" s="89"/>
      <c r="E20" s="89"/>
      <c r="F20" s="89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2:19" ht="19.899999999999999" customHeight="1" x14ac:dyDescent="0.25">
      <c r="C21" s="81"/>
      <c r="D21" s="90"/>
      <c r="E21" s="81"/>
      <c r="F21" s="81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2:19" ht="19.899999999999999" customHeight="1" x14ac:dyDescent="0.25">
      <c r="H22" s="92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2:19" ht="19.899999999999999" customHeight="1" x14ac:dyDescent="0.25">
      <c r="C23" s="81"/>
      <c r="D23" s="90"/>
      <c r="E23" s="81"/>
      <c r="F23" s="81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2:19" ht="19.899999999999999" customHeight="1" x14ac:dyDescent="0.25">
      <c r="C24" s="81"/>
      <c r="D24" s="90"/>
      <c r="E24" s="81"/>
      <c r="F24" s="81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2:19" ht="19.899999999999999" customHeight="1" x14ac:dyDescent="0.25">
      <c r="C25" s="81"/>
      <c r="D25" s="90"/>
      <c r="E25" s="81"/>
      <c r="F25" s="81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2:19" ht="19.899999999999999" customHeight="1" x14ac:dyDescent="0.25">
      <c r="C26" s="81"/>
      <c r="D26" s="90"/>
      <c r="E26" s="81"/>
      <c r="F26" s="81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2:19" ht="19.899999999999999" customHeight="1" x14ac:dyDescent="0.25">
      <c r="C27" s="81"/>
      <c r="D27" s="90"/>
      <c r="E27" s="81"/>
      <c r="F27" s="81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2:19" ht="19.899999999999999" customHeight="1" x14ac:dyDescent="0.25">
      <c r="C28" s="81"/>
      <c r="D28" s="90"/>
      <c r="E28" s="81"/>
      <c r="F28" s="81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2:19" ht="19.899999999999999" customHeight="1" x14ac:dyDescent="0.25">
      <c r="C29" s="81"/>
      <c r="D29" s="90"/>
      <c r="E29" s="81"/>
      <c r="F29" s="81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2:19" ht="19.899999999999999" customHeight="1" x14ac:dyDescent="0.25">
      <c r="C30" s="81"/>
      <c r="D30" s="90"/>
      <c r="E30" s="81"/>
      <c r="F30" s="81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2:19" ht="19.899999999999999" customHeight="1" x14ac:dyDescent="0.25">
      <c r="C31" s="81"/>
      <c r="D31" s="90"/>
      <c r="E31" s="81"/>
      <c r="F31" s="81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2:19" ht="19.899999999999999" customHeight="1" x14ac:dyDescent="0.25">
      <c r="C32" s="81"/>
      <c r="D32" s="90"/>
      <c r="E32" s="81"/>
      <c r="F32" s="81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81"/>
      <c r="D33" s="90"/>
      <c r="E33" s="81"/>
      <c r="F33" s="81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81"/>
      <c r="D34" s="90"/>
      <c r="E34" s="81"/>
      <c r="F34" s="81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81"/>
      <c r="D35" s="90"/>
      <c r="E35" s="81"/>
      <c r="F35" s="81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81"/>
      <c r="D36" s="90"/>
      <c r="E36" s="81"/>
      <c r="F36" s="81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81"/>
      <c r="D37" s="90"/>
      <c r="E37" s="81"/>
      <c r="F37" s="81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81"/>
      <c r="D38" s="90"/>
      <c r="E38" s="81"/>
      <c r="F38" s="81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81"/>
      <c r="D39" s="90"/>
      <c r="E39" s="81"/>
      <c r="F39" s="81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81"/>
      <c r="D40" s="90"/>
      <c r="E40" s="81"/>
      <c r="F40" s="81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81"/>
      <c r="D41" s="90"/>
      <c r="E41" s="81"/>
      <c r="F41" s="81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81"/>
      <c r="D42" s="90"/>
      <c r="E42" s="81"/>
      <c r="F42" s="81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81"/>
      <c r="D43" s="90"/>
      <c r="E43" s="81"/>
      <c r="F43" s="81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81"/>
      <c r="D44" s="90"/>
      <c r="E44" s="81"/>
      <c r="F44" s="81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81"/>
      <c r="D45" s="90"/>
      <c r="E45" s="81"/>
      <c r="F45" s="81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81"/>
      <c r="D46" s="90"/>
      <c r="E46" s="81"/>
      <c r="F46" s="81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81"/>
      <c r="D47" s="90"/>
      <c r="E47" s="81"/>
      <c r="F47" s="81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81"/>
      <c r="D48" s="90"/>
      <c r="E48" s="81"/>
      <c r="F48" s="81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81"/>
      <c r="D49" s="90"/>
      <c r="E49" s="81"/>
      <c r="F49" s="81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81"/>
      <c r="D50" s="90"/>
      <c r="E50" s="81"/>
      <c r="F50" s="81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81"/>
      <c r="D51" s="90"/>
      <c r="E51" s="81"/>
      <c r="F51" s="81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81"/>
      <c r="D52" s="90"/>
      <c r="E52" s="81"/>
      <c r="F52" s="81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81"/>
      <c r="D53" s="90"/>
      <c r="E53" s="81"/>
      <c r="F53" s="81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81"/>
      <c r="D54" s="90"/>
      <c r="E54" s="81"/>
      <c r="F54" s="81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81"/>
      <c r="D55" s="90"/>
      <c r="E55" s="81"/>
      <c r="F55" s="81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81"/>
      <c r="D56" s="90"/>
      <c r="E56" s="81"/>
      <c r="F56" s="81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81"/>
      <c r="D57" s="90"/>
      <c r="E57" s="81"/>
      <c r="F57" s="81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81"/>
      <c r="D58" s="90"/>
      <c r="E58" s="81"/>
      <c r="F58" s="81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81"/>
      <c r="D59" s="90"/>
      <c r="E59" s="81"/>
      <c r="F59" s="81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81"/>
      <c r="D60" s="90"/>
      <c r="E60" s="81"/>
      <c r="F60" s="81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81"/>
      <c r="D61" s="90"/>
      <c r="E61" s="81"/>
      <c r="F61" s="81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81"/>
      <c r="D62" s="90"/>
      <c r="E62" s="81"/>
      <c r="F62" s="81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81"/>
      <c r="D63" s="90"/>
      <c r="E63" s="81"/>
      <c r="F63" s="81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81"/>
      <c r="D64" s="90"/>
      <c r="E64" s="81"/>
      <c r="F64" s="81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81"/>
      <c r="D65" s="90"/>
      <c r="E65" s="81"/>
      <c r="F65" s="81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81"/>
      <c r="D66" s="90"/>
      <c r="E66" s="81"/>
      <c r="F66" s="81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81"/>
      <c r="D67" s="90"/>
      <c r="E67" s="81"/>
      <c r="F67" s="81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81"/>
      <c r="D68" s="90"/>
      <c r="E68" s="81"/>
      <c r="F68" s="81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81"/>
      <c r="D69" s="90"/>
      <c r="E69" s="81"/>
      <c r="F69" s="81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81"/>
      <c r="D70" s="90"/>
      <c r="E70" s="81"/>
      <c r="F70" s="81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81"/>
      <c r="D71" s="90"/>
      <c r="E71" s="81"/>
      <c r="F71" s="81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81"/>
      <c r="D72" s="90"/>
      <c r="E72" s="81"/>
      <c r="F72" s="81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81"/>
      <c r="D73" s="90"/>
      <c r="E73" s="81"/>
      <c r="F73" s="81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81"/>
      <c r="D74" s="90"/>
      <c r="E74" s="81"/>
      <c r="F74" s="81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81"/>
      <c r="D75" s="90"/>
      <c r="E75" s="81"/>
      <c r="F75" s="81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81"/>
      <c r="D76" s="90"/>
      <c r="E76" s="81"/>
      <c r="F76" s="81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81"/>
      <c r="D77" s="90"/>
      <c r="E77" s="81"/>
      <c r="F77" s="81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81"/>
      <c r="D78" s="90"/>
      <c r="E78" s="81"/>
      <c r="F78" s="81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81"/>
      <c r="D79" s="90"/>
      <c r="E79" s="81"/>
      <c r="F79" s="81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81"/>
      <c r="D80" s="90"/>
      <c r="E80" s="81"/>
      <c r="F80" s="81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81"/>
      <c r="D81" s="90"/>
      <c r="E81" s="81"/>
      <c r="F81" s="81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81"/>
      <c r="D82" s="90"/>
      <c r="E82" s="81"/>
      <c r="F82" s="81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81"/>
      <c r="D83" s="90"/>
      <c r="E83" s="81"/>
      <c r="F83" s="81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81"/>
      <c r="D84" s="90"/>
      <c r="E84" s="81"/>
      <c r="F84" s="81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81"/>
      <c r="D85" s="90"/>
      <c r="E85" s="81"/>
      <c r="F85" s="81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81"/>
      <c r="D86" s="90"/>
      <c r="E86" s="81"/>
      <c r="F86" s="81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81"/>
      <c r="D87" s="90"/>
      <c r="E87" s="81"/>
      <c r="F87" s="81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81"/>
      <c r="D88" s="90"/>
      <c r="E88" s="81"/>
      <c r="F88" s="81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81"/>
      <c r="D89" s="90"/>
      <c r="E89" s="81"/>
      <c r="F89" s="81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81"/>
      <c r="D90" s="90"/>
      <c r="E90" s="81"/>
      <c r="F90" s="81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81"/>
      <c r="D91" s="90"/>
      <c r="E91" s="81"/>
      <c r="F91" s="81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81"/>
      <c r="D92" s="90"/>
      <c r="E92" s="81"/>
      <c r="F92" s="81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81"/>
      <c r="D93" s="90"/>
      <c r="E93" s="81"/>
      <c r="F93" s="81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81"/>
      <c r="D94" s="90"/>
      <c r="E94" s="81"/>
      <c r="F94" s="81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81"/>
      <c r="D95" s="90"/>
      <c r="E95" s="81"/>
      <c r="F95" s="81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81"/>
      <c r="D96" s="90"/>
      <c r="E96" s="81"/>
      <c r="F96" s="81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9" ht="19.899999999999999" customHeight="1" x14ac:dyDescent="0.25">
      <c r="C97" s="81"/>
      <c r="D97" s="90"/>
      <c r="E97" s="81"/>
      <c r="F97" s="81"/>
      <c r="G97" s="14"/>
      <c r="H97" s="14"/>
      <c r="I97" s="9"/>
      <c r="J97" s="9"/>
      <c r="K97" s="9"/>
      <c r="L97" s="9"/>
      <c r="M97" s="9"/>
      <c r="N97" s="15"/>
      <c r="O97" s="15"/>
      <c r="P97" s="15"/>
      <c r="Q97" s="9"/>
      <c r="R97" s="9"/>
      <c r="S97" s="9"/>
    </row>
    <row r="98" spans="3:19" ht="19.899999999999999" customHeight="1" x14ac:dyDescent="0.25">
      <c r="C98" s="81"/>
      <c r="D98" s="90"/>
      <c r="E98" s="81"/>
      <c r="F98" s="81"/>
      <c r="G98" s="14"/>
      <c r="H98" s="14"/>
      <c r="I98" s="9"/>
      <c r="J98" s="9"/>
      <c r="K98" s="9"/>
      <c r="L98" s="9"/>
      <c r="M98" s="9"/>
      <c r="N98" s="15"/>
      <c r="O98" s="15"/>
      <c r="P98" s="15"/>
      <c r="Q98" s="9"/>
      <c r="R98" s="9"/>
      <c r="S98" s="9"/>
    </row>
    <row r="99" spans="3:19" ht="19.899999999999999" customHeight="1" x14ac:dyDescent="0.25">
      <c r="C99" s="81"/>
      <c r="D99" s="90"/>
      <c r="E99" s="81"/>
      <c r="F99" s="81"/>
      <c r="G99" s="14"/>
      <c r="H99" s="14"/>
      <c r="I99" s="9"/>
      <c r="J99" s="9"/>
      <c r="K99" s="9"/>
      <c r="L99" s="9"/>
      <c r="M99" s="9"/>
      <c r="N99" s="15"/>
      <c r="O99" s="15"/>
      <c r="P99" s="15"/>
      <c r="Q99" s="9"/>
      <c r="R99" s="9"/>
      <c r="S99" s="9"/>
    </row>
    <row r="100" spans="3:19" ht="19.899999999999999" customHeight="1" x14ac:dyDescent="0.25">
      <c r="C100" s="81"/>
      <c r="D100" s="90"/>
      <c r="E100" s="81"/>
      <c r="F100" s="81"/>
      <c r="G100" s="14"/>
      <c r="H100" s="14"/>
      <c r="I100" s="9"/>
      <c r="J100" s="9"/>
      <c r="K100" s="9"/>
      <c r="L100" s="9"/>
      <c r="M100" s="9"/>
      <c r="N100" s="15"/>
      <c r="O100" s="15"/>
      <c r="P100" s="15"/>
      <c r="Q100" s="9"/>
      <c r="R100" s="9"/>
      <c r="S100" s="9"/>
    </row>
    <row r="101" spans="3:19" ht="19.899999999999999" customHeight="1" x14ac:dyDescent="0.25">
      <c r="C101" s="81"/>
      <c r="D101" s="90"/>
      <c r="E101" s="81"/>
      <c r="F101" s="81"/>
      <c r="G101" s="14"/>
      <c r="H101" s="14"/>
      <c r="I101" s="9"/>
      <c r="J101" s="9"/>
      <c r="K101" s="9"/>
      <c r="L101" s="9"/>
      <c r="M101" s="9"/>
      <c r="N101" s="15"/>
      <c r="O101" s="15"/>
      <c r="P101" s="15"/>
      <c r="Q101" s="9"/>
      <c r="R101" s="9"/>
      <c r="S101" s="9"/>
    </row>
    <row r="102" spans="3:19" ht="19.899999999999999" customHeight="1" x14ac:dyDescent="0.25">
      <c r="C102" s="81"/>
      <c r="D102" s="90"/>
      <c r="E102" s="81"/>
      <c r="F102" s="81"/>
      <c r="G102" s="14"/>
      <c r="H102" s="14"/>
      <c r="I102" s="9"/>
      <c r="J102" s="9"/>
      <c r="K102" s="9"/>
      <c r="L102" s="9"/>
      <c r="M102" s="9"/>
      <c r="N102" s="15"/>
      <c r="O102" s="15"/>
      <c r="P102" s="15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973la3CNdF8jLPibmfVSYQqE8lxfvnvXS9KEXxzvySx6PbXSKNehCkC38eV5mgM4oj0g2y6FC5DoBPPVjMUkpQ==" saltValue="yA9eRcuHP2mQ09s99geFlw==" spinCount="100000" sheet="1" objects="1" scenarios="1"/>
  <mergeCells count="24">
    <mergeCell ref="V7:V8"/>
    <mergeCell ref="L10:L12"/>
    <mergeCell ref="B1:D1"/>
    <mergeCell ref="G5:H5"/>
    <mergeCell ref="B17:G17"/>
    <mergeCell ref="R16:T16"/>
    <mergeCell ref="R15:T15"/>
    <mergeCell ref="B15:G15"/>
    <mergeCell ref="B16:H16"/>
    <mergeCell ref="I7:I12"/>
    <mergeCell ref="J7:J12"/>
    <mergeCell ref="K7:K12"/>
    <mergeCell ref="M7:M12"/>
    <mergeCell ref="N7:N12"/>
    <mergeCell ref="O7:O12"/>
    <mergeCell ref="U7:U12"/>
    <mergeCell ref="B7:B8"/>
    <mergeCell ref="C7:C8"/>
    <mergeCell ref="D7:D8"/>
    <mergeCell ref="E7:E8"/>
    <mergeCell ref="L7:L8"/>
    <mergeCell ref="P7:P8"/>
    <mergeCell ref="Q7:Q8"/>
    <mergeCell ref="T7:T8"/>
  </mergeCells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 T9: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 E9:E13" xr:uid="{349A6282-9232-40B5-B155-0C95E3B5B228}">
      <formula1>"ks,bal,sada,m,"</formula1>
    </dataValidation>
    <dataValidation type="list" allowBlank="1" showInputMessage="1" showErrorMessage="1" sqref="J7:J8 J13" xr:uid="{A701E70B-8B8F-4705-BFE1-F96F60850341}">
      <formula1>"ANO,NE"</formula1>
    </dataValidation>
    <dataValidation type="list" allowBlank="1" showInputMessage="1" showErrorMessage="1" sqref="V7 V9:V13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2025-02-27T10:43:35Z</cp:lastPrinted>
  <dcterms:created xsi:type="dcterms:W3CDTF">2014-03-05T12:43:32Z</dcterms:created>
  <dcterms:modified xsi:type="dcterms:W3CDTF">2025-02-28T13:10:44Z</dcterms:modified>
</cp:coreProperties>
</file>